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9036" activeTab="0"/>
  </bookViews>
  <sheets>
    <sheet name="БЮДЖЕТ 2019 " sheetId="1" r:id="rId1"/>
  </sheets>
  <definedNames>
    <definedName name="_xlnm.Print_Titles" localSheetId="0">'БЮДЖЕТ 2019 '!$7:$12</definedName>
    <definedName name="_xlnm.Print_Area" localSheetId="0">'БЮДЖЕТ 2019 '!$A$2:$N$31</definedName>
  </definedNames>
  <calcPr fullCalcOnLoad="1"/>
</workbook>
</file>

<file path=xl/sharedStrings.xml><?xml version="1.0" encoding="utf-8"?>
<sst xmlns="http://schemas.openxmlformats.org/spreadsheetml/2006/main" count="33" uniqueCount="33">
  <si>
    <t>Наименование доходных источников</t>
  </si>
  <si>
    <t>-налог на доходы физических лиц</t>
  </si>
  <si>
    <t>-единый сельскохозяйственный налог</t>
  </si>
  <si>
    <t>-налог на имущество физических лиц</t>
  </si>
  <si>
    <t>-земельный налог</t>
  </si>
  <si>
    <t>-государственная пошлина</t>
  </si>
  <si>
    <t>-доходы от использования имущества, находящего в государственной и муниципальной собственности</t>
  </si>
  <si>
    <t>-платежи при  пользовании недрами</t>
  </si>
  <si>
    <t>-доходы от оказания платных услуг</t>
  </si>
  <si>
    <t>-штрафы,санкции, возмещение ущерба</t>
  </si>
  <si>
    <t>-прочие неналоговые доходы</t>
  </si>
  <si>
    <t>-доходы от продажи материальных и нематериальных активов</t>
  </si>
  <si>
    <t>Налоговые доходы</t>
  </si>
  <si>
    <t>Неналоговые доходы</t>
  </si>
  <si>
    <t>- налог, взимаемый в связи с применением патентной системы налогообложения</t>
  </si>
  <si>
    <t>-единый налог на вменённый доход для отдельных видов деятельности</t>
  </si>
  <si>
    <t>-задолженность и перерасчёты по отменённым налогам</t>
  </si>
  <si>
    <t>Итого: налоговые и неналоговые доходы</t>
  </si>
  <si>
    <t>утверждён-ный</t>
  </si>
  <si>
    <t>-акцизы на нефтепродукты</t>
  </si>
  <si>
    <t>налог, взимаемый в связи с применением упрощенной системы налогообложени</t>
  </si>
  <si>
    <t>факт 2016 года</t>
  </si>
  <si>
    <t>уточнённый на 01.07.2017 года</t>
  </si>
  <si>
    <t>план на 2018 год</t>
  </si>
  <si>
    <t>факт 2017 года</t>
  </si>
  <si>
    <t>факт.                 6 мес-в 2017 года</t>
  </si>
  <si>
    <t>факт.             6 мес-в 2018 года</t>
  </si>
  <si>
    <t>% роста (снижения) факта 6 мес-в 2018 к факту 6 мес-в 2017</t>
  </si>
  <si>
    <t xml:space="preserve">оценка ожидаемого поступления 2018 года </t>
  </si>
  <si>
    <t>% роста (снижения) оценки 2018 г. к факту 2017г.</t>
  </si>
  <si>
    <r>
      <t>Проект  консолидированного бюджета  муниципального образования</t>
    </r>
    <r>
      <rPr>
        <u val="single"/>
        <sz val="14"/>
        <rFont val="Times New Roman"/>
        <family val="1"/>
      </rPr>
      <t xml:space="preserve">    "Мелекесский район"</t>
    </r>
    <r>
      <rPr>
        <sz val="14"/>
        <rFont val="Times New Roman"/>
        <family val="1"/>
      </rPr>
      <t xml:space="preserve">на 2019 год   </t>
    </r>
  </si>
  <si>
    <t>% роста (снижения) проекта 2019 г. к оценке после согласования</t>
  </si>
  <si>
    <t>Проект на 2019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</si>
</sst>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  <numFmt numFmtId="173" formatCode="0.00_ ;[Red]\-0.00\ 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_р_._-;\-* #,##0_р_._-;_-* &quot;-&quot;??_р_._-;_-@_-"/>
    <numFmt numFmtId="183" formatCode="#,##0.0_ ;\-#,##0.0\ "/>
    <numFmt numFmtId="184" formatCode="#,##0.0"/>
    <numFmt numFmtId="185" formatCode="0.0%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4" fontId="6" fillId="0" borderId="13" xfId="60" applyNumberFormat="1" applyFont="1" applyBorder="1" applyAlignment="1">
      <alignment horizontal="center" wrapText="1"/>
    </xf>
    <xf numFmtId="184" fontId="6" fillId="0" borderId="13" xfId="60" applyNumberFormat="1" applyFont="1" applyBorder="1" applyAlignment="1">
      <alignment horizontal="center"/>
    </xf>
    <xf numFmtId="184" fontId="4" fillId="0" borderId="13" xfId="60" applyNumberFormat="1" applyFont="1" applyBorder="1" applyAlignment="1">
      <alignment horizontal="center" wrapText="1"/>
    </xf>
    <xf numFmtId="184" fontId="4" fillId="33" borderId="13" xfId="0" applyNumberFormat="1" applyFont="1" applyFill="1" applyBorder="1" applyAlignment="1">
      <alignment horizontal="center" wrapText="1"/>
    </xf>
    <xf numFmtId="184" fontId="6" fillId="33" borderId="13" xfId="0" applyNumberFormat="1" applyFont="1" applyFill="1" applyBorder="1" applyAlignment="1">
      <alignment horizontal="center" wrapText="1"/>
    </xf>
    <xf numFmtId="184" fontId="6" fillId="33" borderId="13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8" fillId="0" borderId="0" xfId="0" applyFont="1" applyAlignment="1">
      <alignment horizontal="center" vertical="top" wrapText="1"/>
    </xf>
    <xf numFmtId="0" fontId="3" fillId="0" borderId="13" xfId="0" applyFont="1" applyBorder="1" applyAlignment="1">
      <alignment vertical="center"/>
    </xf>
    <xf numFmtId="185" fontId="6" fillId="33" borderId="13" xfId="0" applyNumberFormat="1" applyFont="1" applyFill="1" applyBorder="1" applyAlignment="1">
      <alignment horizontal="center"/>
    </xf>
    <xf numFmtId="185" fontId="4" fillId="33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vertical="center"/>
    </xf>
    <xf numFmtId="185" fontId="6" fillId="33" borderId="13" xfId="0" applyNumberFormat="1" applyFont="1" applyFill="1" applyBorder="1" applyAlignment="1">
      <alignment horizontal="center" wrapText="1"/>
    </xf>
    <xf numFmtId="185" fontId="4" fillId="33" borderId="13" xfId="0" applyNumberFormat="1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184" fontId="8" fillId="4" borderId="13" xfId="0" applyNumberFormat="1" applyFont="1" applyFill="1" applyBorder="1" applyAlignment="1">
      <alignment horizontal="center" wrapText="1"/>
    </xf>
    <xf numFmtId="184" fontId="4" fillId="4" borderId="13" xfId="0" applyNumberFormat="1" applyFont="1" applyFill="1" applyBorder="1" applyAlignment="1">
      <alignment horizontal="center" wrapText="1"/>
    </xf>
    <xf numFmtId="184" fontId="9" fillId="4" borderId="13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184" fontId="4" fillId="0" borderId="13" xfId="0" applyNumberFormat="1" applyFont="1" applyBorder="1" applyAlignment="1">
      <alignment wrapText="1"/>
    </xf>
    <xf numFmtId="184" fontId="6" fillId="0" borderId="13" xfId="0" applyNumberFormat="1" applyFont="1" applyBorder="1" applyAlignment="1">
      <alignment horizontal="left" wrapText="1"/>
    </xf>
    <xf numFmtId="184" fontId="6" fillId="0" borderId="13" xfId="0" applyNumberFormat="1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84" fontId="4" fillId="0" borderId="13" xfId="0" applyNumberFormat="1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view="pageBreakPreview" zoomScale="75" zoomScaleNormal="75" zoomScaleSheetLayoutView="75" zoomScalePageLayoutView="0" workbookViewId="0" topLeftCell="A2">
      <selection activeCell="N17" sqref="N17"/>
    </sheetView>
  </sheetViews>
  <sheetFormatPr defaultColWidth="9.125" defaultRowHeight="12.75"/>
  <cols>
    <col min="1" max="2" width="9.125" style="1" customWidth="1"/>
    <col min="3" max="3" width="23.50390625" style="1" customWidth="1"/>
    <col min="4" max="4" width="13.625" style="1" customWidth="1"/>
    <col min="5" max="5" width="13.875" style="1" customWidth="1"/>
    <col min="6" max="6" width="14.00390625" style="1" customWidth="1"/>
    <col min="7" max="7" width="14.625" style="1" customWidth="1"/>
    <col min="8" max="8" width="14.875" style="1" customWidth="1"/>
    <col min="9" max="9" width="13.50390625" style="1" customWidth="1"/>
    <col min="10" max="10" width="14.375" style="1" customWidth="1"/>
    <col min="11" max="12" width="15.875" style="1" customWidth="1"/>
    <col min="13" max="13" width="11.375" style="1" customWidth="1"/>
    <col min="14" max="14" width="14.625" style="1" customWidth="1"/>
    <col min="15" max="16384" width="9.125" style="1" customWidth="1"/>
  </cols>
  <sheetData>
    <row r="1" ht="12.75" hidden="1"/>
    <row r="2" spans="1:14" ht="27.75" customHeight="1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3" ht="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3"/>
    </row>
    <row r="4" spans="1:13" ht="1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13"/>
    </row>
    <row r="5" spans="1:13" ht="15" hidden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13"/>
    </row>
    <row r="6" spans="1:14" ht="16.5" customHeight="1" thickBo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"/>
      <c r="M6" s="37"/>
      <c r="N6" s="37"/>
    </row>
    <row r="7" spans="1:14" ht="13.5" customHeight="1">
      <c r="A7" s="38" t="s">
        <v>0</v>
      </c>
      <c r="B7" s="39"/>
      <c r="C7" s="40"/>
      <c r="D7" s="29" t="s">
        <v>21</v>
      </c>
      <c r="E7" s="29" t="s">
        <v>24</v>
      </c>
      <c r="F7" s="44" t="s">
        <v>23</v>
      </c>
      <c r="G7" s="40"/>
      <c r="H7" s="29" t="s">
        <v>25</v>
      </c>
      <c r="I7" s="29" t="s">
        <v>26</v>
      </c>
      <c r="J7" s="40" t="s">
        <v>27</v>
      </c>
      <c r="K7" s="29" t="s">
        <v>28</v>
      </c>
      <c r="L7" s="39" t="s">
        <v>29</v>
      </c>
      <c r="M7" s="34" t="s">
        <v>32</v>
      </c>
      <c r="N7" s="46" t="s">
        <v>31</v>
      </c>
    </row>
    <row r="8" spans="1:14" ht="19.5" customHeight="1" thickBot="1">
      <c r="A8" s="41"/>
      <c r="B8" s="42"/>
      <c r="C8" s="43"/>
      <c r="D8" s="30"/>
      <c r="E8" s="30"/>
      <c r="F8" s="45"/>
      <c r="G8" s="43"/>
      <c r="H8" s="30"/>
      <c r="I8" s="30"/>
      <c r="J8" s="43"/>
      <c r="K8" s="30"/>
      <c r="L8" s="42"/>
      <c r="M8" s="34"/>
      <c r="N8" s="46"/>
    </row>
    <row r="9" spans="1:14" ht="36" customHeight="1">
      <c r="A9" s="41"/>
      <c r="B9" s="42"/>
      <c r="C9" s="43"/>
      <c r="D9" s="30"/>
      <c r="E9" s="30"/>
      <c r="F9" s="29" t="s">
        <v>18</v>
      </c>
      <c r="G9" s="29" t="s">
        <v>22</v>
      </c>
      <c r="H9" s="30"/>
      <c r="I9" s="30"/>
      <c r="J9" s="43"/>
      <c r="K9" s="30"/>
      <c r="L9" s="42"/>
      <c r="M9" s="34"/>
      <c r="N9" s="46"/>
    </row>
    <row r="10" spans="1:14" ht="78" customHeight="1" thickBot="1">
      <c r="A10" s="41"/>
      <c r="B10" s="42"/>
      <c r="C10" s="43"/>
      <c r="D10" s="31"/>
      <c r="E10" s="30"/>
      <c r="F10" s="33"/>
      <c r="G10" s="33"/>
      <c r="H10" s="30"/>
      <c r="I10" s="30"/>
      <c r="J10" s="47"/>
      <c r="K10" s="30"/>
      <c r="L10" s="48"/>
      <c r="M10" s="34"/>
      <c r="N10" s="46"/>
    </row>
    <row r="11" spans="1:14" ht="12.75" customHeight="1" hidden="1" thickBot="1">
      <c r="A11" s="41"/>
      <c r="B11" s="42"/>
      <c r="C11" s="43"/>
      <c r="D11" s="3"/>
      <c r="E11" s="3"/>
      <c r="F11" s="3"/>
      <c r="G11" s="4"/>
      <c r="H11" s="30"/>
      <c r="I11" s="5"/>
      <c r="J11" s="5"/>
      <c r="K11" s="5"/>
      <c r="L11" s="5"/>
      <c r="M11" s="20"/>
      <c r="N11" s="14"/>
    </row>
    <row r="12" spans="1:14" ht="9.75" customHeight="1" hidden="1" thickBot="1">
      <c r="A12" s="41"/>
      <c r="B12" s="42"/>
      <c r="C12" s="43"/>
      <c r="D12" s="3"/>
      <c r="E12" s="3"/>
      <c r="F12" s="3"/>
      <c r="G12" s="4"/>
      <c r="H12" s="5"/>
      <c r="I12" s="5"/>
      <c r="J12" s="5"/>
      <c r="K12" s="5"/>
      <c r="L12" s="5"/>
      <c r="M12" s="21"/>
      <c r="N12" s="17"/>
    </row>
    <row r="13" spans="1:14" ht="38.25" customHeight="1">
      <c r="A13" s="28" t="s">
        <v>12</v>
      </c>
      <c r="B13" s="28"/>
      <c r="C13" s="28"/>
      <c r="D13" s="6">
        <f aca="true" t="shared" si="0" ref="D13:I13">SUM(D14:D23)</f>
        <v>113051.19999999998</v>
      </c>
      <c r="E13" s="6">
        <f t="shared" si="0"/>
        <v>113649.90000000002</v>
      </c>
      <c r="F13" s="6">
        <f t="shared" si="0"/>
        <v>115437.6</v>
      </c>
      <c r="G13" s="6">
        <f t="shared" si="0"/>
        <v>117162.6</v>
      </c>
      <c r="H13" s="6">
        <f t="shared" si="0"/>
        <v>48909.30000000001</v>
      </c>
      <c r="I13" s="6">
        <f t="shared" si="0"/>
        <v>55852.1</v>
      </c>
      <c r="J13" s="18">
        <f>I13/H13</f>
        <v>1.1419525529909442</v>
      </c>
      <c r="K13" s="10">
        <f>SUM(K14:K23)</f>
        <v>118692.1</v>
      </c>
      <c r="L13" s="18">
        <f>K13/E13</f>
        <v>1.0443660751131323</v>
      </c>
      <c r="M13" s="22">
        <f>M14+M15+M16+M17+M18+M19+M20+M21+M22+M23</f>
        <v>120223</v>
      </c>
      <c r="N13" s="15">
        <f>M13/K13</f>
        <v>1.0128980783051273</v>
      </c>
    </row>
    <row r="14" spans="1:14" ht="27.75" customHeight="1">
      <c r="A14" s="26" t="s">
        <v>1</v>
      </c>
      <c r="B14" s="26"/>
      <c r="C14" s="26"/>
      <c r="D14" s="8">
        <v>50358.2</v>
      </c>
      <c r="E14" s="8">
        <v>50490.4</v>
      </c>
      <c r="F14" s="8">
        <v>51556.7</v>
      </c>
      <c r="G14" s="8">
        <v>51556.7</v>
      </c>
      <c r="H14" s="8">
        <v>23888</v>
      </c>
      <c r="I14" s="8">
        <v>26752.4</v>
      </c>
      <c r="J14" s="19">
        <f aca="true" t="shared" si="1" ref="J14:J23">I14/H14</f>
        <v>1.1199095780308106</v>
      </c>
      <c r="K14" s="9">
        <v>51556.7</v>
      </c>
      <c r="L14" s="19">
        <f aca="true" t="shared" si="2" ref="L14:L31">K14/E14</f>
        <v>1.0211188661606958</v>
      </c>
      <c r="M14" s="23">
        <v>55010.1</v>
      </c>
      <c r="N14" s="16">
        <f>M14/K14</f>
        <v>1.066982564826686</v>
      </c>
    </row>
    <row r="15" spans="1:14" ht="25.5" customHeight="1">
      <c r="A15" s="26" t="s">
        <v>19</v>
      </c>
      <c r="B15" s="26"/>
      <c r="C15" s="26"/>
      <c r="D15" s="8">
        <v>19849</v>
      </c>
      <c r="E15" s="8">
        <v>16621.7</v>
      </c>
      <c r="F15" s="8">
        <v>17502.3</v>
      </c>
      <c r="G15" s="8">
        <v>17502.3</v>
      </c>
      <c r="H15" s="8">
        <v>7796.3</v>
      </c>
      <c r="I15" s="8">
        <v>8226</v>
      </c>
      <c r="J15" s="19">
        <f t="shared" si="1"/>
        <v>1.0551158883059912</v>
      </c>
      <c r="K15" s="9">
        <v>17602.3</v>
      </c>
      <c r="L15" s="19">
        <f t="shared" si="2"/>
        <v>1.0589951689658699</v>
      </c>
      <c r="M15" s="23">
        <v>18607.9</v>
      </c>
      <c r="N15" s="16">
        <f>M15/K15</f>
        <v>1.0571288979281117</v>
      </c>
    </row>
    <row r="16" spans="1:14" ht="57.75" customHeight="1">
      <c r="A16" s="32" t="s">
        <v>20</v>
      </c>
      <c r="B16" s="32"/>
      <c r="C16" s="32"/>
      <c r="D16" s="8">
        <v>1257.9</v>
      </c>
      <c r="E16" s="8">
        <v>1453.9</v>
      </c>
      <c r="F16" s="8">
        <v>4292.5</v>
      </c>
      <c r="G16" s="8">
        <v>4292.5</v>
      </c>
      <c r="H16" s="8">
        <v>863</v>
      </c>
      <c r="I16" s="8">
        <v>2989.8</v>
      </c>
      <c r="J16" s="19">
        <f t="shared" si="1"/>
        <v>3.464426419466976</v>
      </c>
      <c r="K16" s="9">
        <v>4292.5</v>
      </c>
      <c r="L16" s="19">
        <f t="shared" si="2"/>
        <v>2.9524038792214045</v>
      </c>
      <c r="M16" s="23">
        <v>4536</v>
      </c>
      <c r="N16" s="16">
        <f>M16/K16</f>
        <v>1.0567268491555037</v>
      </c>
    </row>
    <row r="17" spans="1:14" ht="51" customHeight="1">
      <c r="A17" s="26" t="s">
        <v>15</v>
      </c>
      <c r="B17" s="26"/>
      <c r="C17" s="26"/>
      <c r="D17" s="8">
        <v>6877.9</v>
      </c>
      <c r="E17" s="8">
        <v>5981.1</v>
      </c>
      <c r="F17" s="8">
        <v>6030</v>
      </c>
      <c r="G17" s="8">
        <v>6030</v>
      </c>
      <c r="H17" s="8">
        <v>3041.2</v>
      </c>
      <c r="I17" s="8">
        <v>2834.2</v>
      </c>
      <c r="J17" s="19">
        <f t="shared" si="1"/>
        <v>0.931934762593713</v>
      </c>
      <c r="K17" s="9">
        <v>5600</v>
      </c>
      <c r="L17" s="19">
        <f t="shared" si="2"/>
        <v>0.9362826235976659</v>
      </c>
      <c r="M17" s="23">
        <v>5500</v>
      </c>
      <c r="N17" s="16">
        <f>M17/K17</f>
        <v>0.9821428571428571</v>
      </c>
    </row>
    <row r="18" spans="1:14" ht="30.75" customHeight="1">
      <c r="A18" s="26" t="s">
        <v>2</v>
      </c>
      <c r="B18" s="26"/>
      <c r="C18" s="26"/>
      <c r="D18" s="8">
        <v>2816.5</v>
      </c>
      <c r="E18" s="8">
        <v>3045.2</v>
      </c>
      <c r="F18" s="8">
        <v>2144.6</v>
      </c>
      <c r="G18" s="8">
        <v>2144.6</v>
      </c>
      <c r="H18" s="8">
        <v>2853.3</v>
      </c>
      <c r="I18" s="8">
        <v>1578.1</v>
      </c>
      <c r="J18" s="19">
        <f t="shared" si="1"/>
        <v>0.5530788911085409</v>
      </c>
      <c r="K18" s="9">
        <v>1580</v>
      </c>
      <c r="L18" s="19">
        <f t="shared" si="2"/>
        <v>0.5188493366609747</v>
      </c>
      <c r="M18" s="23">
        <v>1388</v>
      </c>
      <c r="N18" s="16">
        <f>M18/K18</f>
        <v>0.8784810126582279</v>
      </c>
    </row>
    <row r="19" spans="1:14" ht="60.75" customHeight="1">
      <c r="A19" s="26" t="s">
        <v>14</v>
      </c>
      <c r="B19" s="26"/>
      <c r="C19" s="26"/>
      <c r="D19" s="8">
        <v>856.9</v>
      </c>
      <c r="E19" s="8">
        <v>1160.5</v>
      </c>
      <c r="F19" s="8">
        <v>1190</v>
      </c>
      <c r="G19" s="8">
        <v>1190</v>
      </c>
      <c r="H19" s="8">
        <v>723.4</v>
      </c>
      <c r="I19" s="8">
        <v>556.1</v>
      </c>
      <c r="J19" s="19">
        <f t="shared" si="1"/>
        <v>0.7687309925352502</v>
      </c>
      <c r="K19" s="9">
        <v>1190</v>
      </c>
      <c r="L19" s="19">
        <f t="shared" si="2"/>
        <v>1.0254200775527789</v>
      </c>
      <c r="M19" s="23">
        <v>970</v>
      </c>
      <c r="N19" s="16">
        <f>M19/K19</f>
        <v>0.8151260504201681</v>
      </c>
    </row>
    <row r="20" spans="1:14" ht="30" customHeight="1">
      <c r="A20" s="26" t="s">
        <v>3</v>
      </c>
      <c r="B20" s="26"/>
      <c r="C20" s="26"/>
      <c r="D20" s="8">
        <v>3018.3</v>
      </c>
      <c r="E20" s="8">
        <v>3981.1</v>
      </c>
      <c r="F20" s="8">
        <v>4084</v>
      </c>
      <c r="G20" s="8">
        <v>4099</v>
      </c>
      <c r="H20" s="8">
        <v>538.8</v>
      </c>
      <c r="I20" s="8">
        <v>484.8</v>
      </c>
      <c r="J20" s="19">
        <f t="shared" si="1"/>
        <v>0.8997772828507796</v>
      </c>
      <c r="K20" s="9">
        <v>4100</v>
      </c>
      <c r="L20" s="19">
        <f t="shared" si="2"/>
        <v>1.0298661174047374</v>
      </c>
      <c r="M20" s="23">
        <v>4160</v>
      </c>
      <c r="N20" s="16">
        <f>M20/K20</f>
        <v>1.0146341463414634</v>
      </c>
    </row>
    <row r="21" spans="1:14" ht="18">
      <c r="A21" s="26" t="s">
        <v>4</v>
      </c>
      <c r="B21" s="26"/>
      <c r="C21" s="26"/>
      <c r="D21" s="8">
        <v>27903.5</v>
      </c>
      <c r="E21" s="8">
        <v>30743.4</v>
      </c>
      <c r="F21" s="8">
        <v>28600</v>
      </c>
      <c r="G21" s="8">
        <v>28710</v>
      </c>
      <c r="H21" s="8">
        <v>9114.7</v>
      </c>
      <c r="I21" s="8">
        <v>10667.9</v>
      </c>
      <c r="J21" s="19">
        <f t="shared" si="1"/>
        <v>1.170406047374022</v>
      </c>
      <c r="K21" s="9">
        <v>31000</v>
      </c>
      <c r="L21" s="19">
        <f t="shared" si="2"/>
        <v>1.0083465068925361</v>
      </c>
      <c r="M21" s="23">
        <v>30000</v>
      </c>
      <c r="N21" s="16">
        <f>M21/K21</f>
        <v>0.967741935483871</v>
      </c>
    </row>
    <row r="22" spans="1:14" ht="18">
      <c r="A22" s="26" t="s">
        <v>5</v>
      </c>
      <c r="B22" s="26"/>
      <c r="C22" s="26"/>
      <c r="D22" s="8">
        <v>44.6</v>
      </c>
      <c r="E22" s="8">
        <v>172.1</v>
      </c>
      <c r="F22" s="8">
        <v>37.5</v>
      </c>
      <c r="G22" s="8">
        <v>37.5</v>
      </c>
      <c r="H22" s="8">
        <v>90.2</v>
      </c>
      <c r="I22" s="8">
        <v>77.2</v>
      </c>
      <c r="J22" s="19">
        <f t="shared" si="1"/>
        <v>0.8558758314855875</v>
      </c>
      <c r="K22" s="9">
        <v>85</v>
      </c>
      <c r="L22" s="19">
        <f t="shared" si="2"/>
        <v>0.4938988959907031</v>
      </c>
      <c r="M22" s="23">
        <v>51</v>
      </c>
      <c r="N22" s="16">
        <f>M22/K22</f>
        <v>0.6</v>
      </c>
    </row>
    <row r="23" spans="1:14" ht="39.75" customHeight="1">
      <c r="A23" s="26" t="s">
        <v>16</v>
      </c>
      <c r="B23" s="26"/>
      <c r="C23" s="26"/>
      <c r="D23" s="8">
        <v>68.4</v>
      </c>
      <c r="E23" s="8">
        <v>0.5</v>
      </c>
      <c r="F23" s="8"/>
      <c r="G23" s="8">
        <v>1600</v>
      </c>
      <c r="H23" s="8">
        <v>0.4</v>
      </c>
      <c r="I23" s="8">
        <v>1685.6</v>
      </c>
      <c r="J23" s="19">
        <f t="shared" si="1"/>
        <v>4213.999999999999</v>
      </c>
      <c r="K23" s="9">
        <v>1685.6</v>
      </c>
      <c r="L23" s="19">
        <f t="shared" si="2"/>
        <v>3371.2</v>
      </c>
      <c r="M23" s="23"/>
      <c r="N23" s="16">
        <f>M23/K23</f>
        <v>0</v>
      </c>
    </row>
    <row r="24" spans="1:14" ht="24" customHeight="1">
      <c r="A24" s="28" t="s">
        <v>13</v>
      </c>
      <c r="B24" s="28"/>
      <c r="C24" s="28"/>
      <c r="D24" s="6">
        <f>SUM(D25:D30)</f>
        <v>38022.799999999996</v>
      </c>
      <c r="E24" s="6">
        <f aca="true" t="shared" si="3" ref="E24:M24">SUM(E25:E30)</f>
        <v>51258.3</v>
      </c>
      <c r="F24" s="6">
        <f t="shared" si="3"/>
        <v>23182.1</v>
      </c>
      <c r="G24" s="6">
        <f t="shared" si="3"/>
        <v>24674.1</v>
      </c>
      <c r="H24" s="6">
        <f t="shared" si="3"/>
        <v>16604</v>
      </c>
      <c r="I24" s="6">
        <f t="shared" si="3"/>
        <v>13662.7</v>
      </c>
      <c r="J24" s="18">
        <f aca="true" t="shared" si="4" ref="J24:J31">I24/H24</f>
        <v>0.8228559383281138</v>
      </c>
      <c r="K24" s="10">
        <f t="shared" si="3"/>
        <v>27554.6</v>
      </c>
      <c r="L24" s="18">
        <f t="shared" si="2"/>
        <v>0.5375636726149715</v>
      </c>
      <c r="M24" s="23">
        <f t="shared" si="3"/>
        <v>7651</v>
      </c>
      <c r="N24" s="15">
        <f>M24/K24</f>
        <v>0.2776668868355919</v>
      </c>
    </row>
    <row r="25" spans="1:14" ht="71.25" customHeight="1">
      <c r="A25" s="26" t="s">
        <v>6</v>
      </c>
      <c r="B25" s="26"/>
      <c r="C25" s="26"/>
      <c r="D25" s="8">
        <v>5429.8</v>
      </c>
      <c r="E25" s="8">
        <v>5043</v>
      </c>
      <c r="F25" s="8">
        <v>3888.9</v>
      </c>
      <c r="G25" s="8">
        <v>3914.9</v>
      </c>
      <c r="H25" s="8">
        <v>1863.2</v>
      </c>
      <c r="I25" s="8">
        <v>2109</v>
      </c>
      <c r="J25" s="19">
        <f t="shared" si="4"/>
        <v>1.1319235723486474</v>
      </c>
      <c r="K25" s="9">
        <v>3934.9</v>
      </c>
      <c r="L25" s="19">
        <f t="shared" si="2"/>
        <v>0.780269680745588</v>
      </c>
      <c r="M25" s="23">
        <v>4286.1</v>
      </c>
      <c r="N25" s="16">
        <f>M25/K25</f>
        <v>1.089252585834456</v>
      </c>
    </row>
    <row r="26" spans="1:14" ht="18">
      <c r="A26" s="26" t="s">
        <v>7</v>
      </c>
      <c r="B26" s="26"/>
      <c r="C26" s="26"/>
      <c r="D26" s="8">
        <v>1052.8</v>
      </c>
      <c r="E26" s="8">
        <v>936.6</v>
      </c>
      <c r="F26" s="8">
        <v>450</v>
      </c>
      <c r="G26" s="8">
        <v>450</v>
      </c>
      <c r="H26" s="8">
        <v>459.1</v>
      </c>
      <c r="I26" s="8">
        <v>1118.6</v>
      </c>
      <c r="J26" s="19">
        <f t="shared" si="4"/>
        <v>2.436506207797865</v>
      </c>
      <c r="K26" s="9">
        <v>1200</v>
      </c>
      <c r="L26" s="19">
        <f t="shared" si="2"/>
        <v>1.2812299807815501</v>
      </c>
      <c r="M26" s="23">
        <v>900</v>
      </c>
      <c r="N26" s="16">
        <f>M26/K26</f>
        <v>0.75</v>
      </c>
    </row>
    <row r="27" spans="1:14" ht="34.5" customHeight="1">
      <c r="A27" s="26" t="s">
        <v>8</v>
      </c>
      <c r="B27" s="26"/>
      <c r="C27" s="26"/>
      <c r="D27" s="8">
        <v>18324.3</v>
      </c>
      <c r="E27" s="8">
        <v>15759.7</v>
      </c>
      <c r="F27" s="8">
        <v>17443.2</v>
      </c>
      <c r="G27" s="8">
        <v>17443.2</v>
      </c>
      <c r="H27" s="8">
        <v>8091</v>
      </c>
      <c r="I27" s="8">
        <v>7464.6</v>
      </c>
      <c r="J27" s="19">
        <f t="shared" si="4"/>
        <v>0.9225806451612903</v>
      </c>
      <c r="K27" s="9">
        <v>17443.2</v>
      </c>
      <c r="L27" s="19">
        <f t="shared" si="2"/>
        <v>1.1068230994244814</v>
      </c>
      <c r="M27" s="23">
        <v>782</v>
      </c>
      <c r="N27" s="16">
        <f>M27/K27</f>
        <v>0.044831223628691984</v>
      </c>
    </row>
    <row r="28" spans="1:14" ht="44.25" customHeight="1">
      <c r="A28" s="26" t="s">
        <v>11</v>
      </c>
      <c r="B28" s="26"/>
      <c r="C28" s="26"/>
      <c r="D28" s="8">
        <v>8738.8</v>
      </c>
      <c r="E28" s="8">
        <v>25755</v>
      </c>
      <c r="F28" s="8">
        <v>1000</v>
      </c>
      <c r="G28" s="8">
        <v>2466</v>
      </c>
      <c r="H28" s="8">
        <v>3460.6</v>
      </c>
      <c r="I28" s="8">
        <v>2236.6</v>
      </c>
      <c r="J28" s="19">
        <f t="shared" si="4"/>
        <v>0.6463041091140265</v>
      </c>
      <c r="K28" s="9">
        <v>3261.5</v>
      </c>
      <c r="L28" s="19">
        <f t="shared" si="2"/>
        <v>0.1266356047369443</v>
      </c>
      <c r="M28" s="23">
        <v>1582.9</v>
      </c>
      <c r="N28" s="16">
        <f>M28/K28</f>
        <v>0.4853288364249579</v>
      </c>
    </row>
    <row r="29" spans="1:14" ht="33" customHeight="1">
      <c r="A29" s="26" t="s">
        <v>9</v>
      </c>
      <c r="B29" s="26"/>
      <c r="C29" s="26"/>
      <c r="D29" s="8">
        <v>1147.9</v>
      </c>
      <c r="E29" s="8">
        <v>790.8</v>
      </c>
      <c r="F29" s="8">
        <v>400</v>
      </c>
      <c r="G29" s="8">
        <v>400</v>
      </c>
      <c r="H29" s="8">
        <v>208.5</v>
      </c>
      <c r="I29" s="8">
        <v>354</v>
      </c>
      <c r="J29" s="19">
        <f t="shared" si="4"/>
        <v>1.6978417266187051</v>
      </c>
      <c r="K29" s="9">
        <v>500</v>
      </c>
      <c r="L29" s="19">
        <f t="shared" si="2"/>
        <v>0.6322711178553364</v>
      </c>
      <c r="M29" s="23">
        <v>100</v>
      </c>
      <c r="N29" s="16">
        <f>M29/K29</f>
        <v>0.2</v>
      </c>
    </row>
    <row r="30" spans="1:14" ht="24" customHeight="1">
      <c r="A30" s="26" t="s">
        <v>10</v>
      </c>
      <c r="B30" s="26"/>
      <c r="C30" s="26"/>
      <c r="D30" s="8">
        <v>3329.2</v>
      </c>
      <c r="E30" s="8">
        <v>2973.2</v>
      </c>
      <c r="F30" s="8"/>
      <c r="G30" s="8"/>
      <c r="H30" s="8">
        <v>2521.6</v>
      </c>
      <c r="I30" s="8">
        <v>379.9</v>
      </c>
      <c r="J30" s="19">
        <f t="shared" si="4"/>
        <v>0.15065831218274112</v>
      </c>
      <c r="K30" s="9">
        <v>1215</v>
      </c>
      <c r="L30" s="19">
        <f t="shared" si="2"/>
        <v>0.40865061213507337</v>
      </c>
      <c r="M30" s="23"/>
      <c r="N30" s="16">
        <f>M30/K30</f>
        <v>0</v>
      </c>
    </row>
    <row r="31" spans="1:14" ht="43.5" customHeight="1">
      <c r="A31" s="27" t="s">
        <v>17</v>
      </c>
      <c r="B31" s="27"/>
      <c r="C31" s="27"/>
      <c r="D31" s="7">
        <f aca="true" t="shared" si="5" ref="D31:I31">D24+D13</f>
        <v>151073.99999999997</v>
      </c>
      <c r="E31" s="7">
        <f t="shared" si="5"/>
        <v>164908.2</v>
      </c>
      <c r="F31" s="7">
        <f t="shared" si="5"/>
        <v>138619.7</v>
      </c>
      <c r="G31" s="7">
        <f t="shared" si="5"/>
        <v>141836.7</v>
      </c>
      <c r="H31" s="7">
        <f t="shared" si="5"/>
        <v>65513.30000000001</v>
      </c>
      <c r="I31" s="7">
        <f t="shared" si="5"/>
        <v>69514.8</v>
      </c>
      <c r="J31" s="18">
        <f t="shared" si="4"/>
        <v>1.0610792007119163</v>
      </c>
      <c r="K31" s="11">
        <f>K24+K13</f>
        <v>146246.7</v>
      </c>
      <c r="L31" s="18">
        <f t="shared" si="2"/>
        <v>0.8868370402442086</v>
      </c>
      <c r="M31" s="24">
        <f>M24+M13</f>
        <v>127874</v>
      </c>
      <c r="N31" s="15">
        <f>M31/K31</f>
        <v>0.8743718661686041</v>
      </c>
    </row>
    <row r="32" spans="10:14" ht="12.75">
      <c r="J32" s="12"/>
      <c r="K32" s="12"/>
      <c r="L32" s="12"/>
      <c r="M32" s="12"/>
      <c r="N32" s="12"/>
    </row>
  </sheetData>
  <sheetProtection/>
  <mergeCells count="36">
    <mergeCell ref="M7:M10"/>
    <mergeCell ref="A2:N2"/>
    <mergeCell ref="A3:L5"/>
    <mergeCell ref="M6:N6"/>
    <mergeCell ref="A7:C12"/>
    <mergeCell ref="F7:G8"/>
    <mergeCell ref="N7:N10"/>
    <mergeCell ref="J7:J10"/>
    <mergeCell ref="L7:L10"/>
    <mergeCell ref="I7:I10"/>
    <mergeCell ref="E7:E10"/>
    <mergeCell ref="A16:C16"/>
    <mergeCell ref="H7:H11"/>
    <mergeCell ref="A17:C17"/>
    <mergeCell ref="F9:F10"/>
    <mergeCell ref="G9:G10"/>
    <mergeCell ref="A28:C28"/>
    <mergeCell ref="A19:C19"/>
    <mergeCell ref="A20:C20"/>
    <mergeCell ref="A21:C21"/>
    <mergeCell ref="A22:C22"/>
    <mergeCell ref="D7:D10"/>
    <mergeCell ref="A15:C15"/>
    <mergeCell ref="A18:C18"/>
    <mergeCell ref="A13:C13"/>
    <mergeCell ref="A14:C14"/>
    <mergeCell ref="A6:K6"/>
    <mergeCell ref="A29:C29"/>
    <mergeCell ref="A30:C30"/>
    <mergeCell ref="A31:C31"/>
    <mergeCell ref="A23:C23"/>
    <mergeCell ref="A24:C24"/>
    <mergeCell ref="A25:C25"/>
    <mergeCell ref="A26:C26"/>
    <mergeCell ref="A27:C27"/>
    <mergeCell ref="K7:K10"/>
  </mergeCells>
  <printOptions horizontalCentered="1"/>
  <pageMargins left="0.1968503937007874" right="0" top="0.3937007874015748" bottom="0.1968503937007874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w409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u409_1</dc:creator>
  <cp:keywords/>
  <dc:description/>
  <cp:lastModifiedBy>Ирина Ивановна</cp:lastModifiedBy>
  <cp:lastPrinted>2018-08-20T10:07:14Z</cp:lastPrinted>
  <dcterms:created xsi:type="dcterms:W3CDTF">2005-08-11T05:44:57Z</dcterms:created>
  <dcterms:modified xsi:type="dcterms:W3CDTF">2018-11-08T07:47:53Z</dcterms:modified>
  <cp:category/>
  <cp:version/>
  <cp:contentType/>
  <cp:contentStatus/>
</cp:coreProperties>
</file>